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Administrateur\Desktop\"/>
    </mc:Choice>
  </mc:AlternateContent>
  <bookViews>
    <workbookView xWindow="0" yWindow="0" windowWidth="21600" windowHeight="9735" tabRatio="671"/>
  </bookViews>
  <sheets>
    <sheet name="résultats chiffrés" sheetId="1" r:id="rId1"/>
    <sheet name="résultats sans bureau" sheetId="12" r:id="rId2"/>
    <sheet name="Feuil1" sheetId="1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2" l="1"/>
  <c r="B7" i="12"/>
  <c r="B8" i="12"/>
  <c r="B9" i="12"/>
  <c r="B10" i="12"/>
  <c r="B11" i="12"/>
  <c r="B12" i="12"/>
  <c r="B13" i="12"/>
  <c r="B14" i="12"/>
  <c r="B15" i="12"/>
  <c r="T22" i="1" l="1"/>
  <c r="U22" i="1" s="1"/>
  <c r="T13" i="1"/>
  <c r="J7" i="12" s="1"/>
  <c r="T14" i="1"/>
  <c r="J8" i="12" s="1"/>
  <c r="T15" i="1"/>
  <c r="J9" i="12" s="1"/>
  <c r="T16" i="1"/>
  <c r="J10" i="12" s="1"/>
  <c r="T17" i="1"/>
  <c r="J11" i="12" s="1"/>
  <c r="T18" i="1"/>
  <c r="J12" i="12" s="1"/>
  <c r="T19" i="1"/>
  <c r="J13" i="12" s="1"/>
  <c r="T20" i="1"/>
  <c r="J14" i="12" s="1"/>
  <c r="T21" i="1"/>
  <c r="J15" i="12" s="1"/>
  <c r="T12" i="1"/>
  <c r="J6" i="12" s="1"/>
  <c r="T11" i="1"/>
  <c r="T9" i="1"/>
  <c r="T8" i="1"/>
  <c r="T6" i="1"/>
  <c r="Q10" i="1"/>
  <c r="Q7" i="1" s="1"/>
  <c r="R10" i="1"/>
  <c r="R7" i="1" s="1"/>
  <c r="S10" i="1"/>
  <c r="S7" i="1" s="1"/>
  <c r="S25" i="1" l="1"/>
  <c r="S24" i="1"/>
  <c r="Q25" i="1"/>
  <c r="Q24" i="1"/>
  <c r="R24" i="1"/>
  <c r="R25" i="1"/>
  <c r="E10" i="1"/>
  <c r="S26" i="1" l="1"/>
  <c r="R26" i="1"/>
  <c r="Q26" i="1"/>
  <c r="D10" i="1"/>
  <c r="D7" i="1" s="1"/>
  <c r="E7" i="1"/>
  <c r="F10" i="1"/>
  <c r="F7" i="1" s="1"/>
  <c r="G10" i="1"/>
  <c r="G7" i="1" s="1"/>
  <c r="H10" i="1"/>
  <c r="H7" i="1" s="1"/>
  <c r="I10" i="1"/>
  <c r="I7" i="1" s="1"/>
  <c r="J10" i="1"/>
  <c r="J7" i="1" s="1"/>
  <c r="K10" i="1"/>
  <c r="K7" i="1" s="1"/>
  <c r="L10" i="1"/>
  <c r="L7" i="1" s="1"/>
  <c r="M10" i="1"/>
  <c r="M7" i="1" s="1"/>
  <c r="N10" i="1"/>
  <c r="N7" i="1" s="1"/>
  <c r="O10" i="1"/>
  <c r="O7" i="1" s="1"/>
  <c r="P10" i="1"/>
  <c r="P7" i="1" s="1"/>
  <c r="C10" i="1"/>
  <c r="C7" i="1" l="1"/>
  <c r="T7" i="1" s="1"/>
  <c r="T10" i="1"/>
  <c r="L24" i="1"/>
  <c r="L25" i="1"/>
  <c r="H24" i="1"/>
  <c r="H25" i="1"/>
  <c r="G24" i="1"/>
  <c r="G25" i="1"/>
  <c r="N24" i="1"/>
  <c r="N25" i="1"/>
  <c r="P24" i="1"/>
  <c r="P25" i="1"/>
  <c r="O24" i="1"/>
  <c r="O25" i="1"/>
  <c r="K24" i="1"/>
  <c r="K25" i="1"/>
  <c r="F24" i="1"/>
  <c r="F25" i="1"/>
  <c r="J24" i="1"/>
  <c r="J25" i="1"/>
  <c r="M24" i="1"/>
  <c r="M25" i="1"/>
  <c r="I24" i="1"/>
  <c r="I25" i="1"/>
  <c r="E24" i="1"/>
  <c r="E25" i="1"/>
  <c r="D24" i="1"/>
  <c r="D25" i="1"/>
  <c r="C24" i="1" l="1"/>
  <c r="C25" i="1"/>
  <c r="B5" i="12"/>
  <c r="H19" i="12" l="1"/>
  <c r="J5" i="12" l="1"/>
  <c r="P23" i="1" l="1"/>
  <c r="O23" i="1"/>
  <c r="L23" i="1"/>
  <c r="G23" i="1"/>
  <c r="D23" i="1"/>
  <c r="U9" i="1" l="1"/>
  <c r="H20" i="12"/>
  <c r="C18" i="12"/>
  <c r="U8" i="1"/>
  <c r="H23" i="1"/>
  <c r="E23" i="1"/>
  <c r="I23" i="1"/>
  <c r="M23" i="1"/>
  <c r="F23" i="1"/>
  <c r="J23" i="1"/>
  <c r="C23" i="1"/>
  <c r="K23" i="1"/>
  <c r="C26" i="1"/>
  <c r="K26" i="1"/>
  <c r="T24" i="1" l="1"/>
  <c r="T25" i="1"/>
  <c r="U19" i="1"/>
  <c r="K13" i="12" s="1"/>
  <c r="U18" i="1"/>
  <c r="K12" i="12" s="1"/>
  <c r="U20" i="1"/>
  <c r="K14" i="12" s="1"/>
  <c r="U17" i="1"/>
  <c r="K11" i="12" s="1"/>
  <c r="U16" i="1"/>
  <c r="K10" i="12" s="1"/>
  <c r="U21" i="1"/>
  <c r="K15" i="12" s="1"/>
  <c r="H18" i="12"/>
  <c r="C19" i="12"/>
  <c r="U13" i="1"/>
  <c r="K7" i="12" s="1"/>
  <c r="U15" i="1"/>
  <c r="K9" i="12" s="1"/>
  <c r="U11" i="1"/>
  <c r="K5" i="12" s="1"/>
  <c r="U14" i="1"/>
  <c r="K8" i="12" s="1"/>
  <c r="U12" i="1"/>
  <c r="K6" i="12" s="1"/>
  <c r="U10" i="1"/>
  <c r="H26" i="1"/>
  <c r="G26" i="1"/>
  <c r="M26" i="1"/>
  <c r="E26" i="1"/>
  <c r="J26" i="1"/>
  <c r="F26" i="1"/>
  <c r="P26" i="1"/>
  <c r="D26" i="1"/>
  <c r="L26" i="1"/>
  <c r="I26" i="1"/>
  <c r="O26" i="1"/>
  <c r="U7" i="1"/>
  <c r="N26" i="1"/>
  <c r="T26" i="1" l="1"/>
  <c r="C21" i="12" l="1"/>
</calcChain>
</file>

<file path=xl/sharedStrings.xml><?xml version="1.0" encoding="utf-8"?>
<sst xmlns="http://schemas.openxmlformats.org/spreadsheetml/2006/main" count="61" uniqueCount="54">
  <si>
    <t>RÉPUBLIQUE FRANÇAISE - Commune de CORMEILLES EN PARISIS</t>
  </si>
  <si>
    <t>Mairie</t>
  </si>
  <si>
    <t>Maurice Berteaux</t>
  </si>
  <si>
    <t>Salle des fêtes</t>
  </si>
  <si>
    <t>Jules Ferry</t>
  </si>
  <si>
    <t>Alsace Lorraine</t>
  </si>
  <si>
    <t>Val d'or</t>
  </si>
  <si>
    <t>Beffroi</t>
  </si>
  <si>
    <t>Champs Guillaume</t>
  </si>
  <si>
    <t>Salle polyvalente</t>
  </si>
  <si>
    <t>Noyer de l'image</t>
  </si>
  <si>
    <t>Léo Tavarez</t>
  </si>
  <si>
    <t>BUREAUX</t>
  </si>
  <si>
    <t>TOTAL</t>
  </si>
  <si>
    <t>%</t>
  </si>
  <si>
    <t>INSCRITS</t>
  </si>
  <si>
    <t>VOTANTS</t>
  </si>
  <si>
    <t>NULS</t>
  </si>
  <si>
    <t>EXPRIMES</t>
  </si>
  <si>
    <t>VOTE PAR PROCURATION</t>
  </si>
  <si>
    <t>POURCENTAGE DE VOTANTS</t>
  </si>
  <si>
    <t>TAUX D'ABSTENTION</t>
  </si>
  <si>
    <t>RÉCAPITULATIF DES SUFFRAGES DU BUREAU CENTRALISATEUR</t>
  </si>
  <si>
    <t>Inscrits :</t>
  </si>
  <si>
    <t>Votants :</t>
  </si>
  <si>
    <t>Bulletins blancs :</t>
  </si>
  <si>
    <t>Suffrages exprimés :</t>
  </si>
  <si>
    <t>Participation :</t>
  </si>
  <si>
    <t>Listes</t>
  </si>
  <si>
    <t>Résultats</t>
  </si>
  <si>
    <t>Colonne1</t>
  </si>
  <si>
    <t>Colonne2</t>
  </si>
  <si>
    <t>Colonne3</t>
  </si>
  <si>
    <t>Colonne4</t>
  </si>
  <si>
    <t>Colonne12</t>
  </si>
  <si>
    <t>Colonne13</t>
  </si>
  <si>
    <t>Colonne5</t>
  </si>
  <si>
    <t>BLANC ET VIDE</t>
  </si>
  <si>
    <t>Bulletins Nuls :</t>
  </si>
  <si>
    <t>St Exupéry</t>
  </si>
  <si>
    <t>Les Pierres Vives</t>
  </si>
  <si>
    <t>Dullin</t>
  </si>
  <si>
    <t>M. François FILLON</t>
  </si>
  <si>
    <t xml:space="preserve">M. Benoît HAMON </t>
  </si>
  <si>
    <t xml:space="preserve">Mme Nathalie ARTHAUD </t>
  </si>
  <si>
    <t xml:space="preserve">M. Philippe POUTOU </t>
  </si>
  <si>
    <t xml:space="preserve">M. Jacques CHEMINADE </t>
  </si>
  <si>
    <t xml:space="preserve">M. Jean LASSALLE </t>
  </si>
  <si>
    <t xml:space="preserve">M. François ASSELINEAU </t>
  </si>
  <si>
    <t xml:space="preserve">M. Emmanuel MACRON </t>
  </si>
  <si>
    <t>ÉLECTION PRESIDENTIELLE DU 23 AVRIL 2017</t>
  </si>
  <si>
    <t xml:space="preserve">M. Jean-Luc MÉLENCHON </t>
  </si>
  <si>
    <t xml:space="preserve">M. Nicolas DUPONT-AIGNAN </t>
  </si>
  <si>
    <t xml:space="preserve">Mme Marine LE PEN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</si>
</sst>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8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3">
    <xf numFmtId="0" fontId="0" fillId="0" borderId="0" xfId="0"/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textRotation="30"/>
    </xf>
    <xf numFmtId="0" fontId="4" fillId="0" borderId="0" xfId="0" applyFont="1" applyBorder="1" applyAlignment="1" applyProtection="1">
      <alignment vertical="center" textRotation="30" wrapText="1"/>
    </xf>
    <xf numFmtId="0" fontId="2" fillId="0" borderId="0" xfId="0" applyFont="1" applyAlignment="1" applyProtection="1">
      <alignment vertical="center" textRotation="30"/>
    </xf>
    <xf numFmtId="0" fontId="9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11" fillId="0" borderId="0" xfId="0" applyFont="1" applyBorder="1"/>
    <xf numFmtId="0" fontId="12" fillId="5" borderId="0" xfId="0" applyFont="1" applyFill="1" applyAlignment="1">
      <alignment vertical="center"/>
    </xf>
    <xf numFmtId="0" fontId="13" fillId="0" borderId="0" xfId="0" applyFont="1"/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0" xfId="0" applyFont="1"/>
    <xf numFmtId="0" fontId="12" fillId="5" borderId="0" xfId="0" applyFont="1" applyFill="1" applyAlignment="1">
      <alignment horizontal="right" vertical="center"/>
    </xf>
    <xf numFmtId="0" fontId="16" fillId="0" borderId="0" xfId="0" applyFont="1" applyAlignment="1">
      <alignment horizontal="center" vertical="center"/>
    </xf>
    <xf numFmtId="10" fontId="16" fillId="0" borderId="0" xfId="0" applyNumberFormat="1" applyFont="1"/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 applyProtection="1">
      <alignment horizontal="center" vertical="center"/>
      <protection locked="0"/>
    </xf>
    <xf numFmtId="0" fontId="17" fillId="2" borderId="17" xfId="0" applyFont="1" applyFill="1" applyBorder="1" applyAlignment="1" applyProtection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center" wrapText="1"/>
    </xf>
    <xf numFmtId="0" fontId="17" fillId="4" borderId="5" xfId="0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10" fontId="17" fillId="3" borderId="14" xfId="0" applyNumberFormat="1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10" fontId="17" fillId="3" borderId="19" xfId="0" applyNumberFormat="1" applyFont="1" applyFill="1" applyBorder="1" applyAlignment="1" applyProtection="1">
      <alignment horizontal="center" vertical="center"/>
    </xf>
    <xf numFmtId="0" fontId="17" fillId="6" borderId="13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left" vertical="center" wrapText="1"/>
    </xf>
    <xf numFmtId="0" fontId="17" fillId="6" borderId="24" xfId="0" applyFont="1" applyFill="1" applyBorder="1" applyAlignment="1" applyProtection="1">
      <alignment horizontal="center" vertical="center"/>
      <protection locked="0"/>
    </xf>
    <xf numFmtId="0" fontId="17" fillId="6" borderId="23" xfId="0" applyFont="1" applyFill="1" applyBorder="1" applyAlignment="1" applyProtection="1">
      <alignment horizontal="center" vertical="center"/>
      <protection locked="0"/>
    </xf>
    <xf numFmtId="0" fontId="17" fillId="3" borderId="20" xfId="0" applyFont="1" applyFill="1" applyBorder="1" applyAlignment="1" applyProtection="1">
      <alignment horizontal="center" vertical="center" wrapText="1"/>
    </xf>
    <xf numFmtId="10" fontId="17" fillId="0" borderId="20" xfId="0" applyNumberFormat="1" applyFont="1" applyFill="1" applyBorder="1" applyAlignment="1" applyProtection="1">
      <alignment horizontal="center" vertical="center" wrapText="1"/>
    </xf>
    <xf numFmtId="0" fontId="17" fillId="6" borderId="15" xfId="0" applyFont="1" applyFill="1" applyBorder="1" applyAlignment="1" applyProtection="1">
      <alignment horizontal="center" vertical="center" wrapText="1"/>
    </xf>
    <xf numFmtId="0" fontId="17" fillId="6" borderId="15" xfId="0" applyFont="1" applyFill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9" fillId="0" borderId="0" xfId="0" applyFont="1"/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textRotation="30"/>
    </xf>
    <xf numFmtId="0" fontId="2" fillId="0" borderId="0" xfId="0" applyFont="1" applyAlignment="1" applyProtection="1">
      <alignment horizontal="center" vertical="center" textRotation="30"/>
    </xf>
    <xf numFmtId="2" fontId="17" fillId="0" borderId="10" xfId="0" applyNumberFormat="1" applyFont="1" applyFill="1" applyBorder="1" applyAlignment="1" applyProtection="1">
      <alignment vertical="center"/>
    </xf>
    <xf numFmtId="2" fontId="17" fillId="0" borderId="10" xfId="0" applyNumberFormat="1" applyFont="1" applyBorder="1" applyAlignment="1" applyProtection="1">
      <alignment vertical="center"/>
    </xf>
    <xf numFmtId="2" fontId="17" fillId="0" borderId="10" xfId="0" applyNumberFormat="1" applyFont="1" applyFill="1" applyBorder="1" applyAlignment="1" applyProtection="1">
      <alignment horizontal="center" vertical="center"/>
    </xf>
    <xf numFmtId="2" fontId="17" fillId="0" borderId="23" xfId="0" applyNumberFormat="1" applyFont="1" applyFill="1" applyBorder="1" applyAlignment="1" applyProtection="1">
      <alignment vertical="center"/>
    </xf>
    <xf numFmtId="2" fontId="17" fillId="0" borderId="23" xfId="0" applyNumberFormat="1" applyFont="1" applyBorder="1" applyAlignment="1" applyProtection="1">
      <alignment vertical="center"/>
    </xf>
    <xf numFmtId="2" fontId="17" fillId="0" borderId="2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textRotation="30"/>
    </xf>
    <xf numFmtId="2" fontId="13" fillId="0" borderId="0" xfId="0" applyNumberFormat="1" applyFont="1"/>
    <xf numFmtId="0" fontId="17" fillId="4" borderId="6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9" fontId="17" fillId="0" borderId="14" xfId="0" applyNumberFormat="1" applyFont="1" applyFill="1" applyBorder="1" applyAlignment="1" applyProtection="1">
      <alignment horizontal="center" vertical="center"/>
    </xf>
    <xf numFmtId="1" fontId="17" fillId="4" borderId="10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right" vertical="center" wrapText="1"/>
    </xf>
    <xf numFmtId="0" fontId="17" fillId="3" borderId="22" xfId="0" applyFont="1" applyFill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8" xfId="0" quotePrefix="1" applyFont="1" applyFill="1" applyBorder="1" applyAlignment="1" applyProtection="1">
      <alignment horizontal="center" vertical="center" wrapText="1"/>
    </xf>
    <xf numFmtId="0" fontId="17" fillId="4" borderId="15" xfId="0" applyFont="1" applyFill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7" fillId="4" borderId="26" xfId="0" applyFont="1" applyFill="1" applyBorder="1" applyAlignment="1" applyProtection="1">
      <alignment horizontal="center" vertical="center" wrapText="1"/>
    </xf>
    <xf numFmtId="0" fontId="17" fillId="4" borderId="14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5" borderId="0" xfId="0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DE372A"/>
      <color rgb="FFFDA5FD"/>
      <color rgb="FFEEE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1113064</xdr:colOff>
      <xdr:row>3</xdr:row>
      <xdr:rowOff>452279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1362075" cy="9761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133350</xdr:colOff>
      <xdr:row>2</xdr:row>
      <xdr:rowOff>218382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105025" cy="7422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B4:K16" totalsRowShown="0" headerRowDxfId="11" dataDxfId="10">
  <tableColumns count="10">
    <tableColumn id="1" name="Listes" dataDxfId="9">
      <calculatedColumnFormula>'résultats chiffrés'!B11</calculatedColumnFormula>
    </tableColumn>
    <tableColumn id="4" name="Colonne2" dataDxfId="8"/>
    <tableColumn id="5" name="Colonne3" dataDxfId="7"/>
    <tableColumn id="6" name="Colonne4" dataDxfId="6"/>
    <tableColumn id="9" name="Colonne5" dataDxfId="5"/>
    <tableColumn id="3" name="Colonne1" dataDxfId="4"/>
    <tableColumn id="7" name="Colonne12" dataDxfId="3"/>
    <tableColumn id="8" name="Colonne13" dataDxfId="2"/>
    <tableColumn id="2" name="Résultats" dataDxfId="1">
      <calculatedColumnFormula>'résultats chiffrés'!T11</calculatedColumnFormula>
    </tableColumn>
    <tableColumn id="10" name="%" dataDxfId="0">
      <calculatedColumnFormula>'résultats chiffrés'!U11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tabSelected="1" topLeftCell="B1" zoomScale="70" zoomScaleNormal="70" workbookViewId="0">
      <selection activeCell="H16" sqref="H16"/>
    </sheetView>
  </sheetViews>
  <sheetFormatPr baseColWidth="10" defaultRowHeight="15" x14ac:dyDescent="0.25"/>
  <cols>
    <col min="1" max="1" width="3.7109375" customWidth="1"/>
    <col min="2" max="2" width="55.28515625" customWidth="1"/>
    <col min="3" max="3" width="6.85546875" customWidth="1"/>
    <col min="4" max="19" width="6.42578125" customWidth="1"/>
    <col min="20" max="20" width="8" bestFit="1" customWidth="1"/>
    <col min="21" max="21" width="11" bestFit="1" customWidth="1"/>
  </cols>
  <sheetData>
    <row r="1" spans="1:21" x14ac:dyDescent="0.25">
      <c r="A1" s="1"/>
      <c r="B1" s="2"/>
      <c r="C1" s="78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3"/>
    </row>
    <row r="2" spans="1:21" ht="12.75" customHeight="1" x14ac:dyDescent="0.25">
      <c r="A2" s="1"/>
      <c r="B2" s="2"/>
      <c r="C2" s="80" t="s">
        <v>50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3"/>
    </row>
    <row r="3" spans="1:21" ht="13.5" customHeight="1" x14ac:dyDescent="0.25">
      <c r="A3" s="1"/>
      <c r="B3" s="2"/>
      <c r="C3" s="87" t="s">
        <v>22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3"/>
    </row>
    <row r="4" spans="1:21" ht="48.75" customHeight="1" thickBot="1" x14ac:dyDescent="0.3">
      <c r="A4" s="4"/>
      <c r="B4" s="5"/>
      <c r="C4" s="61" t="s">
        <v>1</v>
      </c>
      <c r="D4" s="61" t="s">
        <v>2</v>
      </c>
      <c r="E4" s="61" t="s">
        <v>3</v>
      </c>
      <c r="F4" s="61" t="s">
        <v>4</v>
      </c>
      <c r="G4" s="61" t="s">
        <v>5</v>
      </c>
      <c r="H4" s="61" t="s">
        <v>6</v>
      </c>
      <c r="I4" s="61" t="s">
        <v>7</v>
      </c>
      <c r="J4" s="61" t="s">
        <v>2</v>
      </c>
      <c r="K4" s="61" t="s">
        <v>3</v>
      </c>
      <c r="L4" s="61" t="s">
        <v>5</v>
      </c>
      <c r="M4" s="61" t="s">
        <v>8</v>
      </c>
      <c r="N4" s="61" t="s">
        <v>9</v>
      </c>
      <c r="O4" s="61" t="s">
        <v>10</v>
      </c>
      <c r="P4" s="61" t="s">
        <v>11</v>
      </c>
      <c r="Q4" s="69" t="s">
        <v>39</v>
      </c>
      <c r="R4" s="69" t="s">
        <v>40</v>
      </c>
      <c r="S4" s="69" t="s">
        <v>41</v>
      </c>
      <c r="T4" s="62"/>
      <c r="U4" s="6"/>
    </row>
    <row r="5" spans="1:21" ht="18" customHeight="1" thickBot="1" x14ac:dyDescent="0.3">
      <c r="A5" s="82" t="s">
        <v>12</v>
      </c>
      <c r="B5" s="82"/>
      <c r="C5" s="35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7">
        <v>11</v>
      </c>
      <c r="N5" s="37">
        <v>12</v>
      </c>
      <c r="O5" s="37">
        <v>13</v>
      </c>
      <c r="P5" s="37">
        <v>14</v>
      </c>
      <c r="Q5" s="37">
        <v>15</v>
      </c>
      <c r="R5" s="37">
        <v>16</v>
      </c>
      <c r="S5" s="71">
        <v>17</v>
      </c>
      <c r="T5" s="38" t="s">
        <v>13</v>
      </c>
      <c r="U5" s="38" t="s">
        <v>14</v>
      </c>
    </row>
    <row r="6" spans="1:21" ht="18" customHeight="1" x14ac:dyDescent="0.25">
      <c r="A6" s="83" t="s">
        <v>15</v>
      </c>
      <c r="B6" s="83"/>
      <c r="C6" s="25">
        <v>754</v>
      </c>
      <c r="D6" s="26">
        <v>935</v>
      </c>
      <c r="E6" s="26">
        <v>952</v>
      </c>
      <c r="F6" s="26">
        <v>913</v>
      </c>
      <c r="G6" s="26">
        <v>879</v>
      </c>
      <c r="H6" s="26">
        <v>1038</v>
      </c>
      <c r="I6" s="26">
        <v>902</v>
      </c>
      <c r="J6" s="26">
        <v>935</v>
      </c>
      <c r="K6" s="26">
        <v>977</v>
      </c>
      <c r="L6" s="26">
        <v>992</v>
      </c>
      <c r="M6" s="26">
        <v>841</v>
      </c>
      <c r="N6" s="27">
        <v>929</v>
      </c>
      <c r="O6" s="28">
        <v>910</v>
      </c>
      <c r="P6" s="27">
        <v>877</v>
      </c>
      <c r="Q6" s="27">
        <v>1111</v>
      </c>
      <c r="R6" s="27">
        <v>945</v>
      </c>
      <c r="S6" s="27">
        <v>904</v>
      </c>
      <c r="T6" s="39">
        <f t="shared" ref="T6:T12" si="0">SUM(C6:S6)</f>
        <v>15794</v>
      </c>
      <c r="U6" s="74">
        <v>1</v>
      </c>
    </row>
    <row r="7" spans="1:21" ht="18" customHeight="1" x14ac:dyDescent="0.25">
      <c r="A7" s="84" t="s">
        <v>16</v>
      </c>
      <c r="B7" s="84"/>
      <c r="C7" s="29">
        <f>C10+C9+C8</f>
        <v>601</v>
      </c>
      <c r="D7" s="30">
        <f t="shared" ref="D7:P7" si="1">D10+D9+D8</f>
        <v>755</v>
      </c>
      <c r="E7" s="30">
        <f t="shared" si="1"/>
        <v>729</v>
      </c>
      <c r="F7" s="30">
        <f t="shared" si="1"/>
        <v>735</v>
      </c>
      <c r="G7" s="30">
        <f t="shared" si="1"/>
        <v>753</v>
      </c>
      <c r="H7" s="30">
        <f t="shared" si="1"/>
        <v>883</v>
      </c>
      <c r="I7" s="30">
        <f t="shared" si="1"/>
        <v>687</v>
      </c>
      <c r="J7" s="30">
        <f t="shared" si="1"/>
        <v>759</v>
      </c>
      <c r="K7" s="30">
        <f t="shared" si="1"/>
        <v>814</v>
      </c>
      <c r="L7" s="30">
        <f t="shared" si="1"/>
        <v>810</v>
      </c>
      <c r="M7" s="30">
        <f t="shared" si="1"/>
        <v>730</v>
      </c>
      <c r="N7" s="30">
        <f t="shared" si="1"/>
        <v>711</v>
      </c>
      <c r="O7" s="30">
        <f t="shared" si="1"/>
        <v>707</v>
      </c>
      <c r="P7" s="30">
        <f t="shared" si="1"/>
        <v>715</v>
      </c>
      <c r="Q7" s="30">
        <f t="shared" ref="Q7:S7" si="2">Q10+Q9+Q8</f>
        <v>942</v>
      </c>
      <c r="R7" s="30">
        <f t="shared" si="2"/>
        <v>789</v>
      </c>
      <c r="S7" s="30">
        <f t="shared" si="2"/>
        <v>653</v>
      </c>
      <c r="T7" s="40">
        <f t="shared" si="0"/>
        <v>12773</v>
      </c>
      <c r="U7" s="41">
        <f>T7/T$6</f>
        <v>0.8087248322147651</v>
      </c>
    </row>
    <row r="8" spans="1:21" ht="18" customHeight="1" x14ac:dyDescent="0.25">
      <c r="A8" s="84" t="s">
        <v>17</v>
      </c>
      <c r="B8" s="84"/>
      <c r="C8" s="25">
        <v>12</v>
      </c>
      <c r="D8" s="26">
        <v>4</v>
      </c>
      <c r="E8" s="26">
        <v>5</v>
      </c>
      <c r="F8" s="26">
        <v>2</v>
      </c>
      <c r="G8" s="26">
        <v>5</v>
      </c>
      <c r="H8" s="26">
        <v>2</v>
      </c>
      <c r="I8" s="26">
        <v>4</v>
      </c>
      <c r="J8" s="26">
        <v>1</v>
      </c>
      <c r="K8" s="26">
        <v>1</v>
      </c>
      <c r="L8" s="26">
        <v>3</v>
      </c>
      <c r="M8" s="26">
        <v>1</v>
      </c>
      <c r="N8" s="26">
        <v>5</v>
      </c>
      <c r="O8" s="26">
        <v>4</v>
      </c>
      <c r="P8" s="26">
        <v>1</v>
      </c>
      <c r="Q8" s="26">
        <v>5</v>
      </c>
      <c r="R8" s="26">
        <v>3</v>
      </c>
      <c r="S8" s="26">
        <v>4</v>
      </c>
      <c r="T8" s="40">
        <f t="shared" si="0"/>
        <v>62</v>
      </c>
      <c r="U8" s="41">
        <f t="shared" ref="U8:U10" si="3">T8/T$6</f>
        <v>3.9255413448144863E-3</v>
      </c>
    </row>
    <row r="9" spans="1:21" ht="18" customHeight="1" x14ac:dyDescent="0.25">
      <c r="A9" s="88" t="s">
        <v>37</v>
      </c>
      <c r="B9" s="89"/>
      <c r="C9" s="31">
        <v>11</v>
      </c>
      <c r="D9" s="32">
        <v>12</v>
      </c>
      <c r="E9" s="32">
        <v>18</v>
      </c>
      <c r="F9" s="32">
        <v>8</v>
      </c>
      <c r="G9" s="32">
        <v>6</v>
      </c>
      <c r="H9" s="32">
        <v>22</v>
      </c>
      <c r="I9" s="32">
        <v>6</v>
      </c>
      <c r="J9" s="32">
        <v>8</v>
      </c>
      <c r="K9" s="32">
        <v>11</v>
      </c>
      <c r="L9" s="32">
        <v>11</v>
      </c>
      <c r="M9" s="32">
        <v>8</v>
      </c>
      <c r="N9" s="32">
        <v>13</v>
      </c>
      <c r="O9" s="32">
        <v>19</v>
      </c>
      <c r="P9" s="26">
        <v>14</v>
      </c>
      <c r="Q9" s="26">
        <v>15</v>
      </c>
      <c r="R9" s="26">
        <v>9</v>
      </c>
      <c r="S9" s="26">
        <v>11</v>
      </c>
      <c r="T9" s="40">
        <f t="shared" si="0"/>
        <v>202</v>
      </c>
      <c r="U9" s="41">
        <f t="shared" si="3"/>
        <v>1.2789666962137521E-2</v>
      </c>
    </row>
    <row r="10" spans="1:21" ht="18" customHeight="1" thickBot="1" x14ac:dyDescent="0.3">
      <c r="A10" s="85" t="s">
        <v>18</v>
      </c>
      <c r="B10" s="85"/>
      <c r="C10" s="33">
        <f t="shared" ref="C10:S10" si="4">SUM(C11:C21)</f>
        <v>578</v>
      </c>
      <c r="D10" s="34">
        <f t="shared" si="4"/>
        <v>739</v>
      </c>
      <c r="E10" s="34">
        <f t="shared" si="4"/>
        <v>706</v>
      </c>
      <c r="F10" s="34">
        <f t="shared" si="4"/>
        <v>725</v>
      </c>
      <c r="G10" s="34">
        <f t="shared" si="4"/>
        <v>742</v>
      </c>
      <c r="H10" s="34">
        <f t="shared" si="4"/>
        <v>859</v>
      </c>
      <c r="I10" s="34">
        <f t="shared" si="4"/>
        <v>677</v>
      </c>
      <c r="J10" s="34">
        <f t="shared" si="4"/>
        <v>750</v>
      </c>
      <c r="K10" s="34">
        <f t="shared" si="4"/>
        <v>802</v>
      </c>
      <c r="L10" s="34">
        <f t="shared" si="4"/>
        <v>796</v>
      </c>
      <c r="M10" s="34">
        <f t="shared" si="4"/>
        <v>721</v>
      </c>
      <c r="N10" s="34">
        <f t="shared" si="4"/>
        <v>693</v>
      </c>
      <c r="O10" s="34">
        <f t="shared" si="4"/>
        <v>684</v>
      </c>
      <c r="P10" s="34">
        <f t="shared" si="4"/>
        <v>700</v>
      </c>
      <c r="Q10" s="34">
        <f t="shared" si="4"/>
        <v>922</v>
      </c>
      <c r="R10" s="34">
        <f t="shared" si="4"/>
        <v>777</v>
      </c>
      <c r="S10" s="34">
        <f t="shared" si="4"/>
        <v>638</v>
      </c>
      <c r="T10" s="42">
        <f t="shared" si="0"/>
        <v>12509</v>
      </c>
      <c r="U10" s="43">
        <f t="shared" si="3"/>
        <v>0.79200962390781304</v>
      </c>
    </row>
    <row r="11" spans="1:21" ht="29.25" customHeight="1" x14ac:dyDescent="0.25">
      <c r="A11" s="44">
        <v>1</v>
      </c>
      <c r="B11" s="45" t="s">
        <v>52</v>
      </c>
      <c r="C11" s="46">
        <v>26</v>
      </c>
      <c r="D11" s="47">
        <v>33</v>
      </c>
      <c r="E11" s="47">
        <v>47</v>
      </c>
      <c r="F11" s="47">
        <v>29</v>
      </c>
      <c r="G11" s="47">
        <v>46</v>
      </c>
      <c r="H11" s="47">
        <v>45</v>
      </c>
      <c r="I11" s="47">
        <v>37</v>
      </c>
      <c r="J11" s="47">
        <v>27</v>
      </c>
      <c r="K11" s="47">
        <v>47</v>
      </c>
      <c r="L11" s="47">
        <v>50</v>
      </c>
      <c r="M11" s="47">
        <v>39</v>
      </c>
      <c r="N11" s="47">
        <v>46</v>
      </c>
      <c r="O11" s="47">
        <v>40</v>
      </c>
      <c r="P11" s="47">
        <v>39</v>
      </c>
      <c r="Q11" s="47">
        <v>34</v>
      </c>
      <c r="R11" s="47">
        <v>38</v>
      </c>
      <c r="S11" s="47">
        <v>41</v>
      </c>
      <c r="T11" s="48">
        <f t="shared" si="0"/>
        <v>664</v>
      </c>
      <c r="U11" s="49">
        <f t="shared" ref="U11:U21" si="5">T11/T$10</f>
        <v>5.3081781117595331E-2</v>
      </c>
    </row>
    <row r="12" spans="1:21" ht="29.25" customHeight="1" x14ac:dyDescent="0.25">
      <c r="A12" s="50">
        <v>2</v>
      </c>
      <c r="B12" s="51" t="s">
        <v>53</v>
      </c>
      <c r="C12" s="46">
        <v>100</v>
      </c>
      <c r="D12" s="47">
        <v>96</v>
      </c>
      <c r="E12" s="47">
        <v>92</v>
      </c>
      <c r="F12" s="47">
        <v>101</v>
      </c>
      <c r="G12" s="47">
        <v>130</v>
      </c>
      <c r="H12" s="47">
        <v>137</v>
      </c>
      <c r="I12" s="47">
        <v>115</v>
      </c>
      <c r="J12" s="47">
        <v>99</v>
      </c>
      <c r="K12" s="47">
        <v>131</v>
      </c>
      <c r="L12" s="47">
        <v>119</v>
      </c>
      <c r="M12" s="47">
        <v>100</v>
      </c>
      <c r="N12" s="47">
        <v>89</v>
      </c>
      <c r="O12" s="47">
        <v>141</v>
      </c>
      <c r="P12" s="47">
        <v>99</v>
      </c>
      <c r="Q12" s="47">
        <v>197</v>
      </c>
      <c r="R12" s="47">
        <v>128</v>
      </c>
      <c r="S12" s="47">
        <v>110</v>
      </c>
      <c r="T12" s="48">
        <f t="shared" si="0"/>
        <v>1984</v>
      </c>
      <c r="U12" s="49">
        <f t="shared" si="5"/>
        <v>0.1586058038212487</v>
      </c>
    </row>
    <row r="13" spans="1:21" ht="29.25" customHeight="1" x14ac:dyDescent="0.25">
      <c r="A13" s="50">
        <v>3</v>
      </c>
      <c r="B13" s="51" t="s">
        <v>49</v>
      </c>
      <c r="C13" s="46">
        <v>155</v>
      </c>
      <c r="D13" s="47">
        <v>242</v>
      </c>
      <c r="E13" s="47">
        <v>187</v>
      </c>
      <c r="F13" s="47">
        <v>197</v>
      </c>
      <c r="G13" s="47">
        <v>221</v>
      </c>
      <c r="H13" s="47">
        <v>271</v>
      </c>
      <c r="I13" s="47">
        <v>178</v>
      </c>
      <c r="J13" s="47">
        <v>227</v>
      </c>
      <c r="K13" s="47">
        <v>234</v>
      </c>
      <c r="L13" s="47">
        <v>231</v>
      </c>
      <c r="M13" s="47">
        <v>250</v>
      </c>
      <c r="N13" s="47">
        <v>180</v>
      </c>
      <c r="O13" s="47">
        <v>201</v>
      </c>
      <c r="P13" s="47">
        <v>194</v>
      </c>
      <c r="Q13" s="47">
        <v>258</v>
      </c>
      <c r="R13" s="47">
        <v>228</v>
      </c>
      <c r="S13" s="47">
        <v>162</v>
      </c>
      <c r="T13" s="48">
        <f t="shared" ref="T13:T21" si="6">SUM(C13:S13)</f>
        <v>3616</v>
      </c>
      <c r="U13" s="49">
        <f t="shared" si="5"/>
        <v>0.28907186825485648</v>
      </c>
    </row>
    <row r="14" spans="1:21" ht="29.25" customHeight="1" x14ac:dyDescent="0.25">
      <c r="A14" s="50">
        <v>4</v>
      </c>
      <c r="B14" s="51" t="s">
        <v>43</v>
      </c>
      <c r="C14" s="46">
        <v>48</v>
      </c>
      <c r="D14" s="46">
        <v>54</v>
      </c>
      <c r="E14" s="46">
        <v>67</v>
      </c>
      <c r="F14" s="46">
        <v>45</v>
      </c>
      <c r="G14" s="46">
        <v>45</v>
      </c>
      <c r="H14" s="46">
        <v>52</v>
      </c>
      <c r="I14" s="46">
        <v>43</v>
      </c>
      <c r="J14" s="46">
        <v>42</v>
      </c>
      <c r="K14" s="46">
        <v>44</v>
      </c>
      <c r="L14" s="46">
        <v>63</v>
      </c>
      <c r="M14" s="46">
        <v>36</v>
      </c>
      <c r="N14" s="46">
        <v>51</v>
      </c>
      <c r="O14" s="46">
        <v>35</v>
      </c>
      <c r="P14" s="46">
        <v>50</v>
      </c>
      <c r="Q14" s="46">
        <v>70</v>
      </c>
      <c r="R14" s="46">
        <v>61</v>
      </c>
      <c r="S14" s="46">
        <v>49</v>
      </c>
      <c r="T14" s="48">
        <f t="shared" si="6"/>
        <v>855</v>
      </c>
      <c r="U14" s="49">
        <f t="shared" si="5"/>
        <v>6.8350787433048205E-2</v>
      </c>
    </row>
    <row r="15" spans="1:21" ht="29.25" customHeight="1" x14ac:dyDescent="0.25">
      <c r="A15" s="50">
        <v>5</v>
      </c>
      <c r="B15" s="51" t="s">
        <v>44</v>
      </c>
      <c r="C15" s="46">
        <v>3</v>
      </c>
      <c r="D15" s="46">
        <v>2</v>
      </c>
      <c r="E15" s="46">
        <v>4</v>
      </c>
      <c r="F15" s="46">
        <v>4</v>
      </c>
      <c r="G15" s="46">
        <v>2</v>
      </c>
      <c r="H15" s="46">
        <v>1</v>
      </c>
      <c r="I15" s="46">
        <v>2</v>
      </c>
      <c r="J15" s="46">
        <v>3</v>
      </c>
      <c r="K15" s="46">
        <v>1</v>
      </c>
      <c r="L15" s="46">
        <v>0</v>
      </c>
      <c r="M15" s="46">
        <v>1</v>
      </c>
      <c r="N15" s="46">
        <v>3</v>
      </c>
      <c r="O15" s="46">
        <v>1</v>
      </c>
      <c r="P15" s="46">
        <v>2</v>
      </c>
      <c r="Q15" s="46">
        <v>7</v>
      </c>
      <c r="R15" s="46">
        <v>2</v>
      </c>
      <c r="S15" s="46">
        <v>2</v>
      </c>
      <c r="T15" s="48">
        <f t="shared" si="6"/>
        <v>40</v>
      </c>
      <c r="U15" s="49">
        <f t="shared" si="5"/>
        <v>3.1976976576864658E-3</v>
      </c>
    </row>
    <row r="16" spans="1:21" ht="29.25" customHeight="1" x14ac:dyDescent="0.25">
      <c r="A16" s="50">
        <v>6</v>
      </c>
      <c r="B16" s="51" t="s">
        <v>45</v>
      </c>
      <c r="C16" s="46">
        <v>6</v>
      </c>
      <c r="D16" s="46">
        <v>8</v>
      </c>
      <c r="E16" s="46">
        <v>8</v>
      </c>
      <c r="F16" s="46">
        <v>2</v>
      </c>
      <c r="G16" s="46">
        <v>5</v>
      </c>
      <c r="H16" s="46">
        <v>3</v>
      </c>
      <c r="I16" s="46">
        <v>3</v>
      </c>
      <c r="J16" s="46">
        <v>5</v>
      </c>
      <c r="K16" s="46">
        <v>3</v>
      </c>
      <c r="L16" s="46">
        <v>2</v>
      </c>
      <c r="M16" s="46">
        <v>5</v>
      </c>
      <c r="N16" s="46">
        <v>7</v>
      </c>
      <c r="O16" s="46">
        <v>9</v>
      </c>
      <c r="P16" s="46">
        <v>4</v>
      </c>
      <c r="Q16" s="46">
        <v>10</v>
      </c>
      <c r="R16" s="46">
        <v>11</v>
      </c>
      <c r="S16" s="46">
        <v>9</v>
      </c>
      <c r="T16" s="48">
        <f t="shared" si="6"/>
        <v>100</v>
      </c>
      <c r="U16" s="49">
        <f t="shared" si="5"/>
        <v>7.9942441442161644E-3</v>
      </c>
    </row>
    <row r="17" spans="1:21" ht="29.25" customHeight="1" x14ac:dyDescent="0.25">
      <c r="A17" s="50">
        <v>7</v>
      </c>
      <c r="B17" s="51" t="s">
        <v>46</v>
      </c>
      <c r="C17" s="46">
        <v>0</v>
      </c>
      <c r="D17" s="46">
        <v>4</v>
      </c>
      <c r="E17" s="46">
        <v>1</v>
      </c>
      <c r="F17" s="46">
        <v>1</v>
      </c>
      <c r="G17" s="46">
        <v>3</v>
      </c>
      <c r="H17" s="46">
        <v>1</v>
      </c>
      <c r="I17" s="46">
        <v>0</v>
      </c>
      <c r="J17" s="46">
        <v>0</v>
      </c>
      <c r="K17" s="46">
        <v>3</v>
      </c>
      <c r="L17" s="46">
        <v>1</v>
      </c>
      <c r="M17" s="46">
        <v>0</v>
      </c>
      <c r="N17" s="46">
        <v>2</v>
      </c>
      <c r="O17" s="46">
        <v>5</v>
      </c>
      <c r="P17" s="46">
        <v>2</v>
      </c>
      <c r="Q17" s="46">
        <v>2</v>
      </c>
      <c r="R17" s="46">
        <v>2</v>
      </c>
      <c r="S17" s="46">
        <v>3</v>
      </c>
      <c r="T17" s="48">
        <f t="shared" si="6"/>
        <v>30</v>
      </c>
      <c r="U17" s="49">
        <f t="shared" si="5"/>
        <v>2.3982732432648495E-3</v>
      </c>
    </row>
    <row r="18" spans="1:21" ht="29.25" customHeight="1" x14ac:dyDescent="0.25">
      <c r="A18" s="50">
        <v>8</v>
      </c>
      <c r="B18" s="51" t="s">
        <v>47</v>
      </c>
      <c r="C18" s="46">
        <v>1</v>
      </c>
      <c r="D18" s="46">
        <v>6</v>
      </c>
      <c r="E18" s="46">
        <v>4</v>
      </c>
      <c r="F18" s="46">
        <v>7</v>
      </c>
      <c r="G18" s="46">
        <v>6</v>
      </c>
      <c r="H18" s="46">
        <v>11</v>
      </c>
      <c r="I18" s="46">
        <v>7</v>
      </c>
      <c r="J18" s="46">
        <v>4</v>
      </c>
      <c r="K18" s="46">
        <v>5</v>
      </c>
      <c r="L18" s="46">
        <v>5</v>
      </c>
      <c r="M18" s="46">
        <v>8</v>
      </c>
      <c r="N18" s="46">
        <v>4</v>
      </c>
      <c r="O18" s="46">
        <v>6</v>
      </c>
      <c r="P18" s="46">
        <v>5</v>
      </c>
      <c r="Q18" s="46">
        <v>11</v>
      </c>
      <c r="R18" s="46">
        <v>6</v>
      </c>
      <c r="S18" s="46">
        <v>6</v>
      </c>
      <c r="T18" s="48">
        <f t="shared" si="6"/>
        <v>102</v>
      </c>
      <c r="U18" s="49">
        <f t="shared" si="5"/>
        <v>8.1541290271004881E-3</v>
      </c>
    </row>
    <row r="19" spans="1:21" ht="29.25" customHeight="1" x14ac:dyDescent="0.25">
      <c r="A19" s="50">
        <v>9</v>
      </c>
      <c r="B19" s="51" t="s">
        <v>51</v>
      </c>
      <c r="C19" s="46">
        <v>116</v>
      </c>
      <c r="D19" s="46">
        <v>109</v>
      </c>
      <c r="E19" s="46">
        <v>155</v>
      </c>
      <c r="F19" s="46">
        <v>175</v>
      </c>
      <c r="G19" s="46">
        <v>101</v>
      </c>
      <c r="H19" s="46">
        <v>143</v>
      </c>
      <c r="I19" s="46">
        <v>159</v>
      </c>
      <c r="J19" s="46">
        <v>115</v>
      </c>
      <c r="K19" s="46">
        <v>106</v>
      </c>
      <c r="L19" s="46">
        <v>117</v>
      </c>
      <c r="M19" s="46">
        <v>126</v>
      </c>
      <c r="N19" s="46">
        <v>173</v>
      </c>
      <c r="O19" s="46">
        <v>116</v>
      </c>
      <c r="P19" s="46">
        <v>132</v>
      </c>
      <c r="Q19" s="46">
        <v>162</v>
      </c>
      <c r="R19" s="46">
        <v>156</v>
      </c>
      <c r="S19" s="46">
        <v>117</v>
      </c>
      <c r="T19" s="48">
        <f t="shared" si="6"/>
        <v>2278</v>
      </c>
      <c r="U19" s="49">
        <f t="shared" si="5"/>
        <v>0.18210888160524422</v>
      </c>
    </row>
    <row r="20" spans="1:21" ht="29.25" customHeight="1" x14ac:dyDescent="0.25">
      <c r="A20" s="50">
        <v>10</v>
      </c>
      <c r="B20" s="51" t="s">
        <v>48</v>
      </c>
      <c r="C20" s="46">
        <v>3</v>
      </c>
      <c r="D20" s="46">
        <v>3</v>
      </c>
      <c r="E20" s="46">
        <v>17</v>
      </c>
      <c r="F20" s="46">
        <v>12</v>
      </c>
      <c r="G20" s="46">
        <v>8</v>
      </c>
      <c r="H20" s="46">
        <v>7</v>
      </c>
      <c r="I20" s="46">
        <v>4</v>
      </c>
      <c r="J20" s="46">
        <v>12</v>
      </c>
      <c r="K20" s="46">
        <v>10</v>
      </c>
      <c r="L20" s="46">
        <v>11</v>
      </c>
      <c r="M20" s="46">
        <v>6</v>
      </c>
      <c r="N20" s="46">
        <v>16</v>
      </c>
      <c r="O20" s="46">
        <v>6</v>
      </c>
      <c r="P20" s="46">
        <v>8</v>
      </c>
      <c r="Q20" s="46">
        <v>17</v>
      </c>
      <c r="R20" s="46">
        <v>12</v>
      </c>
      <c r="S20" s="46">
        <v>10</v>
      </c>
      <c r="T20" s="48">
        <f t="shared" si="6"/>
        <v>162</v>
      </c>
      <c r="U20" s="49">
        <f t="shared" si="5"/>
        <v>1.2950675513630187E-2</v>
      </c>
    </row>
    <row r="21" spans="1:21" ht="29.25" customHeight="1" thickBot="1" x14ac:dyDescent="0.3">
      <c r="A21" s="50">
        <v>11</v>
      </c>
      <c r="B21" s="51" t="s">
        <v>42</v>
      </c>
      <c r="C21" s="46">
        <v>120</v>
      </c>
      <c r="D21" s="46">
        <v>182</v>
      </c>
      <c r="E21" s="46">
        <v>124</v>
      </c>
      <c r="F21" s="46">
        <v>152</v>
      </c>
      <c r="G21" s="46">
        <v>175</v>
      </c>
      <c r="H21" s="46">
        <v>188</v>
      </c>
      <c r="I21" s="46">
        <v>129</v>
      </c>
      <c r="J21" s="46">
        <v>216</v>
      </c>
      <c r="K21" s="46">
        <v>218</v>
      </c>
      <c r="L21" s="46">
        <v>197</v>
      </c>
      <c r="M21" s="46">
        <v>150</v>
      </c>
      <c r="N21" s="46">
        <v>122</v>
      </c>
      <c r="O21" s="46">
        <v>124</v>
      </c>
      <c r="P21" s="46">
        <v>165</v>
      </c>
      <c r="Q21" s="46">
        <v>154</v>
      </c>
      <c r="R21" s="46">
        <v>133</v>
      </c>
      <c r="S21" s="46">
        <v>129</v>
      </c>
      <c r="T21" s="48">
        <f t="shared" si="6"/>
        <v>2678</v>
      </c>
      <c r="U21" s="49">
        <f t="shared" si="5"/>
        <v>0.21408585818210887</v>
      </c>
    </row>
    <row r="22" spans="1:21" ht="15.75" thickBot="1" x14ac:dyDescent="0.3">
      <c r="A22" s="86" t="s">
        <v>19</v>
      </c>
      <c r="B22" s="86"/>
      <c r="C22" s="52">
        <v>26</v>
      </c>
      <c r="D22" s="52">
        <v>33</v>
      </c>
      <c r="E22" s="52">
        <v>22</v>
      </c>
      <c r="F22" s="52">
        <v>26</v>
      </c>
      <c r="G22" s="52">
        <v>34</v>
      </c>
      <c r="H22" s="52">
        <v>32</v>
      </c>
      <c r="I22" s="52">
        <v>14</v>
      </c>
      <c r="J22" s="52">
        <v>31</v>
      </c>
      <c r="K22" s="52">
        <v>30</v>
      </c>
      <c r="L22" s="52">
        <v>0</v>
      </c>
      <c r="M22" s="52">
        <v>26</v>
      </c>
      <c r="N22" s="52">
        <v>11</v>
      </c>
      <c r="O22" s="53">
        <v>23</v>
      </c>
      <c r="P22" s="52">
        <v>13</v>
      </c>
      <c r="Q22" s="72">
        <v>22</v>
      </c>
      <c r="R22" s="72">
        <v>18</v>
      </c>
      <c r="S22" s="73">
        <v>15</v>
      </c>
      <c r="T22" s="54">
        <f>SUM(C22:S22)</f>
        <v>376</v>
      </c>
      <c r="U22" s="41">
        <f t="shared" ref="U22" si="7">T22/T$6</f>
        <v>2.3806508800810436E-2</v>
      </c>
    </row>
    <row r="23" spans="1:21" x14ac:dyDescent="0.25">
      <c r="A23" s="3"/>
      <c r="B23" s="55"/>
      <c r="C23" s="56" t="str">
        <f t="shared" ref="C23:M23" si="8">IF(C6&lt;C7,FALSE,"")</f>
        <v/>
      </c>
      <c r="D23" s="57" t="str">
        <f t="shared" si="8"/>
        <v/>
      </c>
      <c r="E23" s="57" t="str">
        <f t="shared" si="8"/>
        <v/>
      </c>
      <c r="F23" s="57" t="str">
        <f t="shared" si="8"/>
        <v/>
      </c>
      <c r="G23" s="57" t="str">
        <f t="shared" si="8"/>
        <v/>
      </c>
      <c r="H23" s="57" t="str">
        <f t="shared" si="8"/>
        <v/>
      </c>
      <c r="I23" s="57" t="str">
        <f t="shared" si="8"/>
        <v/>
      </c>
      <c r="J23" s="57" t="str">
        <f t="shared" si="8"/>
        <v/>
      </c>
      <c r="K23" s="57" t="str">
        <f t="shared" si="8"/>
        <v/>
      </c>
      <c r="L23" s="57" t="str">
        <f t="shared" si="8"/>
        <v/>
      </c>
      <c r="M23" s="57" t="str">
        <f t="shared" si="8"/>
        <v/>
      </c>
      <c r="N23" s="58"/>
      <c r="O23" s="57" t="str">
        <f>IF(O6&lt;O7,FALSE,"")</f>
        <v/>
      </c>
      <c r="P23" s="57" t="str">
        <f>IF(P6&lt;P7,FALSE,"")</f>
        <v/>
      </c>
      <c r="Q23" s="57"/>
      <c r="R23" s="57"/>
      <c r="S23" s="57"/>
      <c r="T23" s="59"/>
      <c r="U23" s="57"/>
    </row>
    <row r="24" spans="1:21" x14ac:dyDescent="0.25">
      <c r="A24" s="76" t="s">
        <v>20</v>
      </c>
      <c r="B24" s="77"/>
      <c r="C24" s="63">
        <f t="shared" ref="C24:T24" si="9">C7/C6*100</f>
        <v>79.708222811671092</v>
      </c>
      <c r="D24" s="64">
        <f t="shared" si="9"/>
        <v>80.748663101604279</v>
      </c>
      <c r="E24" s="64">
        <f t="shared" si="9"/>
        <v>76.575630252100851</v>
      </c>
      <c r="F24" s="64">
        <f t="shared" si="9"/>
        <v>80.503833515881709</v>
      </c>
      <c r="G24" s="64">
        <f t="shared" si="9"/>
        <v>85.665529010238899</v>
      </c>
      <c r="H24" s="64">
        <f t="shared" si="9"/>
        <v>85.067437379576106</v>
      </c>
      <c r="I24" s="64">
        <f t="shared" si="9"/>
        <v>76.164079822616401</v>
      </c>
      <c r="J24" s="64">
        <f t="shared" si="9"/>
        <v>81.17647058823529</v>
      </c>
      <c r="K24" s="64">
        <f t="shared" si="9"/>
        <v>83.316274309109517</v>
      </c>
      <c r="L24" s="64">
        <f t="shared" si="9"/>
        <v>81.653225806451616</v>
      </c>
      <c r="M24" s="64">
        <f t="shared" si="9"/>
        <v>86.80142687277052</v>
      </c>
      <c r="N24" s="64">
        <f t="shared" si="9"/>
        <v>76.533907427341234</v>
      </c>
      <c r="O24" s="64">
        <f t="shared" si="9"/>
        <v>77.692307692307693</v>
      </c>
      <c r="P24" s="64">
        <f t="shared" si="9"/>
        <v>81.527936145952111</v>
      </c>
      <c r="Q24" s="64">
        <f t="shared" si="9"/>
        <v>84.78847884788479</v>
      </c>
      <c r="R24" s="64">
        <f t="shared" si="9"/>
        <v>83.492063492063494</v>
      </c>
      <c r="S24" s="64">
        <f t="shared" si="9"/>
        <v>72.234513274336294</v>
      </c>
      <c r="T24" s="65">
        <f t="shared" si="9"/>
        <v>80.872483221476514</v>
      </c>
    </row>
    <row r="25" spans="1:21" x14ac:dyDescent="0.25">
      <c r="A25" s="76" t="s">
        <v>21</v>
      </c>
      <c r="B25" s="77"/>
      <c r="C25" s="66">
        <f t="shared" ref="C25:T25" si="10">(C6-C7)/C6*100</f>
        <v>20.291777188328915</v>
      </c>
      <c r="D25" s="67">
        <f t="shared" si="10"/>
        <v>19.251336898395721</v>
      </c>
      <c r="E25" s="67">
        <f t="shared" si="10"/>
        <v>23.42436974789916</v>
      </c>
      <c r="F25" s="67">
        <f t="shared" si="10"/>
        <v>19.496166484118291</v>
      </c>
      <c r="G25" s="67">
        <f t="shared" si="10"/>
        <v>14.334470989761092</v>
      </c>
      <c r="H25" s="67">
        <f t="shared" si="10"/>
        <v>14.932562620423893</v>
      </c>
      <c r="I25" s="67">
        <f t="shared" si="10"/>
        <v>23.835920177383592</v>
      </c>
      <c r="J25" s="67">
        <f t="shared" si="10"/>
        <v>18.823529411764707</v>
      </c>
      <c r="K25" s="67">
        <f t="shared" si="10"/>
        <v>16.68372569089048</v>
      </c>
      <c r="L25" s="67">
        <f t="shared" si="10"/>
        <v>18.346774193548388</v>
      </c>
      <c r="M25" s="67">
        <f t="shared" si="10"/>
        <v>13.198573127229487</v>
      </c>
      <c r="N25" s="67">
        <f t="shared" si="10"/>
        <v>23.466092572658773</v>
      </c>
      <c r="O25" s="67">
        <f t="shared" si="10"/>
        <v>22.30769230769231</v>
      </c>
      <c r="P25" s="67">
        <f t="shared" si="10"/>
        <v>18.472063854047889</v>
      </c>
      <c r="Q25" s="67">
        <f t="shared" si="10"/>
        <v>15.211521152115212</v>
      </c>
      <c r="R25" s="67">
        <f t="shared" si="10"/>
        <v>16.507936507936506</v>
      </c>
      <c r="S25" s="67">
        <f t="shared" si="10"/>
        <v>27.765486725663717</v>
      </c>
      <c r="T25" s="68">
        <f t="shared" si="10"/>
        <v>19.127516778523489</v>
      </c>
    </row>
    <row r="26" spans="1:21" x14ac:dyDescent="0.25">
      <c r="A26" s="3"/>
      <c r="B26" s="60" t="s">
        <v>13</v>
      </c>
      <c r="C26" s="75">
        <f>C24+C25</f>
        <v>100</v>
      </c>
      <c r="D26" s="75">
        <f t="shared" ref="D26:T26" si="11">D24+D25</f>
        <v>100</v>
      </c>
      <c r="E26" s="75">
        <f t="shared" si="11"/>
        <v>100.00000000000001</v>
      </c>
      <c r="F26" s="75">
        <f t="shared" si="11"/>
        <v>100</v>
      </c>
      <c r="G26" s="75">
        <f t="shared" si="11"/>
        <v>99.999999999999986</v>
      </c>
      <c r="H26" s="75">
        <f t="shared" si="11"/>
        <v>100</v>
      </c>
      <c r="I26" s="75">
        <f t="shared" si="11"/>
        <v>100</v>
      </c>
      <c r="J26" s="75">
        <f t="shared" si="11"/>
        <v>100</v>
      </c>
      <c r="K26" s="75">
        <f t="shared" si="11"/>
        <v>100</v>
      </c>
      <c r="L26" s="75">
        <f t="shared" si="11"/>
        <v>100</v>
      </c>
      <c r="M26" s="75">
        <f t="shared" si="11"/>
        <v>100</v>
      </c>
      <c r="N26" s="75">
        <f>N24+N25</f>
        <v>100</v>
      </c>
      <c r="O26" s="75">
        <f>O24+O25</f>
        <v>100</v>
      </c>
      <c r="P26" s="75">
        <f t="shared" si="11"/>
        <v>100</v>
      </c>
      <c r="Q26" s="75">
        <f t="shared" ref="Q26:S26" si="12">Q24+Q25</f>
        <v>100</v>
      </c>
      <c r="R26" s="75">
        <f t="shared" si="12"/>
        <v>100</v>
      </c>
      <c r="S26" s="75">
        <f t="shared" si="12"/>
        <v>100.00000000000001</v>
      </c>
      <c r="T26" s="75">
        <f t="shared" si="11"/>
        <v>100</v>
      </c>
    </row>
  </sheetData>
  <sheetProtection sheet="1" deleteRows="0"/>
  <mergeCells count="12">
    <mergeCell ref="A25:B25"/>
    <mergeCell ref="C1:T1"/>
    <mergeCell ref="C2:T2"/>
    <mergeCell ref="A5:B5"/>
    <mergeCell ref="A6:B6"/>
    <mergeCell ref="A7:B7"/>
    <mergeCell ref="A8:B8"/>
    <mergeCell ref="A10:B10"/>
    <mergeCell ref="A22:B22"/>
    <mergeCell ref="A24:B24"/>
    <mergeCell ref="C3:T3"/>
    <mergeCell ref="A9:B9"/>
  </mergeCells>
  <conditionalFormatting sqref="T11:T21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{77E4CAF9-9CD9-42B3-BA91-5AD5E059CE14}</x14:id>
        </ext>
      </extLst>
    </cfRule>
  </conditionalFormatting>
  <printOptions horizontalCentered="1"/>
  <pageMargins left="0" right="0" top="0.35433070866141736" bottom="0.39370078740157483" header="0" footer="0"/>
  <pageSetup paperSize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E4CAF9-9CD9-42B3-BA91-5AD5E059CE1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T11:T21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zoomScale="125" zoomScaleNormal="125" workbookViewId="0">
      <selection activeCell="J15" sqref="J15"/>
    </sheetView>
  </sheetViews>
  <sheetFormatPr baseColWidth="10" defaultRowHeight="15" x14ac:dyDescent="0.25"/>
  <cols>
    <col min="1" max="1" width="1.7109375" customWidth="1"/>
    <col min="2" max="2" width="16.28515625" style="8" customWidth="1"/>
    <col min="3" max="3" width="10.5703125" style="8" customWidth="1"/>
    <col min="4" max="4" width="2.7109375" style="8" customWidth="1"/>
    <col min="5" max="8" width="11.7109375" style="8" customWidth="1"/>
    <col min="9" max="9" width="13.7109375" customWidth="1"/>
    <col min="11" max="11" width="7.140625" customWidth="1"/>
  </cols>
  <sheetData>
    <row r="1" spans="1:21" ht="21" customHeight="1" x14ac:dyDescent="0.25">
      <c r="C1" s="9"/>
      <c r="D1" s="9"/>
      <c r="E1" s="90" t="s">
        <v>0</v>
      </c>
      <c r="F1" s="90"/>
      <c r="G1" s="90"/>
      <c r="H1" s="90"/>
      <c r="I1" s="90"/>
      <c r="J1" s="9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0.25" customHeight="1" x14ac:dyDescent="0.25">
      <c r="C2" s="11"/>
      <c r="D2" s="11"/>
      <c r="E2" s="91" t="s">
        <v>50</v>
      </c>
      <c r="F2" s="91"/>
      <c r="G2" s="91"/>
      <c r="H2" s="91"/>
      <c r="I2" s="91"/>
      <c r="J2" s="9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 x14ac:dyDescent="0.25">
      <c r="A3" s="11"/>
      <c r="B3" s="12"/>
      <c r="C3" s="12"/>
      <c r="D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7" customFormat="1" x14ac:dyDescent="0.25">
      <c r="B4" s="18" t="s">
        <v>28</v>
      </c>
      <c r="C4" s="19" t="s">
        <v>31</v>
      </c>
      <c r="D4" s="19" t="s">
        <v>32</v>
      </c>
      <c r="E4" s="19" t="s">
        <v>33</v>
      </c>
      <c r="F4" s="19" t="s">
        <v>36</v>
      </c>
      <c r="G4" s="19" t="s">
        <v>30</v>
      </c>
      <c r="H4" s="19" t="s">
        <v>34</v>
      </c>
      <c r="I4" s="19" t="s">
        <v>35</v>
      </c>
      <c r="J4" s="18" t="s">
        <v>29</v>
      </c>
      <c r="K4" s="23" t="s">
        <v>14</v>
      </c>
    </row>
    <row r="5" spans="1:21" ht="12.75" customHeight="1" x14ac:dyDescent="0.25">
      <c r="B5" s="13" t="str">
        <f>'résultats chiffrés'!B11</f>
        <v xml:space="preserve">M. Nicolas DUPONT-AIGNAN </v>
      </c>
      <c r="C5" s="13"/>
      <c r="D5" s="13"/>
      <c r="E5" s="13"/>
      <c r="F5" s="13"/>
      <c r="G5" s="13"/>
      <c r="H5" s="13"/>
      <c r="I5" s="13"/>
      <c r="J5" s="13">
        <f>'résultats chiffrés'!T11</f>
        <v>664</v>
      </c>
      <c r="K5" s="24">
        <f>'résultats chiffrés'!U11</f>
        <v>5.3081781117595331E-2</v>
      </c>
    </row>
    <row r="6" spans="1:21" ht="12.75" customHeight="1" x14ac:dyDescent="0.25">
      <c r="B6" s="13" t="str">
        <f>'résultats chiffrés'!B12</f>
        <v xml:space="preserve">Mme Marine LE PEN </v>
      </c>
      <c r="C6" s="13"/>
      <c r="D6" s="13"/>
      <c r="E6" s="13"/>
      <c r="F6" s="13"/>
      <c r="G6" s="13"/>
      <c r="H6" s="13"/>
      <c r="I6" s="13"/>
      <c r="J6" s="13">
        <f>'résultats chiffrés'!T12</f>
        <v>1984</v>
      </c>
      <c r="K6" s="24">
        <f>'résultats chiffrés'!U12</f>
        <v>0.1586058038212487</v>
      </c>
    </row>
    <row r="7" spans="1:21" ht="12.75" customHeight="1" x14ac:dyDescent="0.25">
      <c r="B7" s="13" t="str">
        <f>'résultats chiffrés'!B13</f>
        <v xml:space="preserve">M. Emmanuel MACRON </v>
      </c>
      <c r="C7" s="13"/>
      <c r="D7" s="13"/>
      <c r="E7" s="13"/>
      <c r="F7" s="13"/>
      <c r="G7" s="13"/>
      <c r="H7" s="13"/>
      <c r="I7" s="13"/>
      <c r="J7" s="13">
        <f>'résultats chiffrés'!T13</f>
        <v>3616</v>
      </c>
      <c r="K7" s="24">
        <f>'résultats chiffrés'!U13</f>
        <v>0.28907186825485648</v>
      </c>
    </row>
    <row r="8" spans="1:21" ht="12.75" customHeight="1" x14ac:dyDescent="0.25">
      <c r="B8" s="13" t="str">
        <f>'résultats chiffrés'!B14</f>
        <v xml:space="preserve">M. Benoît HAMON </v>
      </c>
      <c r="C8" s="13"/>
      <c r="D8" s="13"/>
      <c r="E8" s="13"/>
      <c r="F8" s="13"/>
      <c r="G8" s="13"/>
      <c r="H8" s="13"/>
      <c r="I8" s="13"/>
      <c r="J8" s="13">
        <f>'résultats chiffrés'!T14</f>
        <v>855</v>
      </c>
      <c r="K8" s="24">
        <f>'résultats chiffrés'!U14</f>
        <v>6.8350787433048205E-2</v>
      </c>
    </row>
    <row r="9" spans="1:21" ht="12.75" customHeight="1" x14ac:dyDescent="0.25">
      <c r="B9" s="13" t="str">
        <f>'résultats chiffrés'!B15</f>
        <v xml:space="preserve">Mme Nathalie ARTHAUD </v>
      </c>
      <c r="C9" s="13"/>
      <c r="D9" s="13"/>
      <c r="E9" s="13"/>
      <c r="F9" s="13"/>
      <c r="G9" s="13"/>
      <c r="H9" s="13"/>
      <c r="I9" s="13"/>
      <c r="J9" s="13">
        <f>'résultats chiffrés'!T15</f>
        <v>40</v>
      </c>
      <c r="K9" s="24">
        <f>'résultats chiffrés'!U15</f>
        <v>3.1976976576864658E-3</v>
      </c>
    </row>
    <row r="10" spans="1:21" ht="12.75" customHeight="1" x14ac:dyDescent="0.25">
      <c r="B10" s="13" t="str">
        <f>'résultats chiffrés'!B16</f>
        <v xml:space="preserve">M. Philippe POUTOU </v>
      </c>
      <c r="C10" s="13"/>
      <c r="D10" s="13"/>
      <c r="E10" s="13"/>
      <c r="F10" s="13"/>
      <c r="G10" s="13"/>
      <c r="H10" s="13"/>
      <c r="I10" s="13"/>
      <c r="J10" s="13">
        <f>'résultats chiffrés'!T16</f>
        <v>100</v>
      </c>
      <c r="K10" s="24">
        <f>'résultats chiffrés'!U16</f>
        <v>7.9942441442161644E-3</v>
      </c>
    </row>
    <row r="11" spans="1:21" ht="12.75" customHeight="1" x14ac:dyDescent="0.25">
      <c r="B11" s="13" t="str">
        <f>'résultats chiffrés'!B17</f>
        <v xml:space="preserve">M. Jacques CHEMINADE </v>
      </c>
      <c r="C11" s="13"/>
      <c r="D11" s="13"/>
      <c r="E11" s="13"/>
      <c r="F11" s="13"/>
      <c r="G11" s="13"/>
      <c r="H11" s="13"/>
      <c r="I11" s="13"/>
      <c r="J11" s="13">
        <f>'résultats chiffrés'!T17</f>
        <v>30</v>
      </c>
      <c r="K11" s="24">
        <f>'résultats chiffrés'!U17</f>
        <v>2.3982732432648495E-3</v>
      </c>
    </row>
    <row r="12" spans="1:21" ht="12.75" customHeight="1" x14ac:dyDescent="0.25">
      <c r="B12" s="13" t="str">
        <f>'résultats chiffrés'!B18</f>
        <v xml:space="preserve">M. Jean LASSALLE </v>
      </c>
      <c r="C12" s="13"/>
      <c r="D12" s="13"/>
      <c r="E12" s="13"/>
      <c r="F12" s="13"/>
      <c r="G12" s="13"/>
      <c r="H12" s="13"/>
      <c r="I12" s="13"/>
      <c r="J12" s="13">
        <f>'résultats chiffrés'!T18</f>
        <v>102</v>
      </c>
      <c r="K12" s="24">
        <f>'résultats chiffrés'!U18</f>
        <v>8.1541290271004881E-3</v>
      </c>
    </row>
    <row r="13" spans="1:21" ht="12.75" customHeight="1" x14ac:dyDescent="0.25">
      <c r="B13" s="13" t="str">
        <f>'résultats chiffrés'!B19</f>
        <v xml:space="preserve">M. Jean-Luc MÉLENCHON </v>
      </c>
      <c r="C13" s="13"/>
      <c r="D13" s="13"/>
      <c r="E13" s="13"/>
      <c r="F13" s="13"/>
      <c r="G13" s="13"/>
      <c r="H13" s="13"/>
      <c r="I13" s="13"/>
      <c r="J13" s="13">
        <f>'résultats chiffrés'!T19</f>
        <v>2278</v>
      </c>
      <c r="K13" s="24">
        <f>'résultats chiffrés'!U19</f>
        <v>0.18210888160524422</v>
      </c>
    </row>
    <row r="14" spans="1:21" ht="12.75" customHeight="1" x14ac:dyDescent="0.25">
      <c r="B14" s="13" t="str">
        <f>'résultats chiffrés'!B20</f>
        <v xml:space="preserve">M. François ASSELINEAU </v>
      </c>
      <c r="C14" s="13"/>
      <c r="D14" s="13"/>
      <c r="E14" s="13"/>
      <c r="F14" s="13"/>
      <c r="G14" s="13"/>
      <c r="H14" s="13"/>
      <c r="I14" s="13"/>
      <c r="J14" s="13">
        <f>'résultats chiffrés'!T20</f>
        <v>162</v>
      </c>
      <c r="K14" s="24">
        <f>'résultats chiffrés'!U20</f>
        <v>1.2950675513630187E-2</v>
      </c>
    </row>
    <row r="15" spans="1:21" ht="12.75" customHeight="1" x14ac:dyDescent="0.25">
      <c r="B15" s="13" t="str">
        <f>'résultats chiffrés'!B21</f>
        <v>M. François FILLON</v>
      </c>
      <c r="C15" s="13"/>
      <c r="D15" s="13"/>
      <c r="E15" s="13"/>
      <c r="F15" s="13"/>
      <c r="G15" s="13"/>
      <c r="H15" s="13"/>
      <c r="I15" s="13"/>
      <c r="J15" s="13">
        <f>'résultats chiffrés'!T21</f>
        <v>2678</v>
      </c>
      <c r="K15" s="24">
        <f>'résultats chiffrés'!U21</f>
        <v>0.21408585818210887</v>
      </c>
    </row>
    <row r="16" spans="1:21" ht="12.75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24"/>
    </row>
    <row r="17" spans="1:11" ht="9.75" customHeight="1" x14ac:dyDescent="0.25"/>
    <row r="18" spans="1:11" s="7" customFormat="1" ht="15.75" x14ac:dyDescent="0.25">
      <c r="A18" s="16"/>
      <c r="B18" s="14" t="s">
        <v>23</v>
      </c>
      <c r="C18" s="92">
        <f>'résultats chiffrés'!T6</f>
        <v>15794</v>
      </c>
      <c r="D18" s="92"/>
      <c r="E18" s="14"/>
      <c r="F18" s="14" t="s">
        <v>26</v>
      </c>
      <c r="G18" s="14"/>
      <c r="H18" s="14">
        <f>'résultats chiffrés'!T10</f>
        <v>12509</v>
      </c>
      <c r="I18" s="14"/>
      <c r="J18" s="14"/>
      <c r="K18" s="14"/>
    </row>
    <row r="19" spans="1:11" s="7" customFormat="1" ht="15.75" x14ac:dyDescent="0.25">
      <c r="A19" s="16"/>
      <c r="B19" s="14" t="s">
        <v>24</v>
      </c>
      <c r="C19" s="92">
        <f>'résultats chiffrés'!T7</f>
        <v>12773</v>
      </c>
      <c r="D19" s="92"/>
      <c r="E19" s="14"/>
      <c r="F19" s="14" t="s">
        <v>25</v>
      </c>
      <c r="G19" s="14"/>
      <c r="H19" s="14">
        <f>'résultats chiffrés'!T9</f>
        <v>202</v>
      </c>
      <c r="I19" s="14"/>
      <c r="J19" s="14"/>
      <c r="K19" s="14"/>
    </row>
    <row r="20" spans="1:11" s="7" customFormat="1" ht="15.75" x14ac:dyDescent="0.25">
      <c r="A20" s="16"/>
      <c r="B20" s="14"/>
      <c r="C20" s="22"/>
      <c r="D20" s="22"/>
      <c r="E20" s="14"/>
      <c r="F20" s="14" t="s">
        <v>38</v>
      </c>
      <c r="G20" s="14"/>
      <c r="H20" s="14">
        <f>'résultats chiffrés'!T8</f>
        <v>62</v>
      </c>
      <c r="I20" s="14"/>
      <c r="J20" s="14"/>
      <c r="K20" s="14"/>
    </row>
    <row r="21" spans="1:11" ht="15.75" x14ac:dyDescent="0.25">
      <c r="B21" s="20" t="s">
        <v>27</v>
      </c>
      <c r="C21" s="70" t="e">
        <f>'résultats chiffrés'!#REF!</f>
        <v>#REF!</v>
      </c>
      <c r="D21" s="15"/>
      <c r="E21" s="15"/>
      <c r="F21" s="15"/>
      <c r="G21" s="15"/>
      <c r="H21" s="15"/>
      <c r="I21" s="21"/>
      <c r="J21" s="21"/>
    </row>
  </sheetData>
  <mergeCells count="4">
    <mergeCell ref="E1:J1"/>
    <mergeCell ref="E2:J2"/>
    <mergeCell ref="C18:D18"/>
    <mergeCell ref="C19:D19"/>
  </mergeCells>
  <conditionalFormatting sqref="J5:J16">
    <cfRule type="top10" dxfId="12" priority="22" rank="1"/>
  </conditionalFormatting>
  <pageMargins left="3.937007874015748E-2" right="3.937007874015748E-2" top="0.15748031496062992" bottom="0.15748031496062992" header="0" footer="0"/>
  <pageSetup paperSize="9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1" sqref="C21"/>
    </sheetView>
  </sheetViews>
  <sheetFormatPr baseColWidth="10" defaultRowHeight="15" x14ac:dyDescent="0.25"/>
  <cols>
    <col min="1" max="1" width="24" bestFit="1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 chiffrés</vt:lpstr>
      <vt:lpstr>résultats sans bureau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ZARDINI Natacha</dc:creator>
  <cp:lastModifiedBy>Administrateur</cp:lastModifiedBy>
  <cp:lastPrinted>2017-04-23T20:03:35Z</cp:lastPrinted>
  <dcterms:created xsi:type="dcterms:W3CDTF">2014-03-10T15:09:45Z</dcterms:created>
  <dcterms:modified xsi:type="dcterms:W3CDTF">2017-04-23T20:38:35Z</dcterms:modified>
</cp:coreProperties>
</file>